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SOS-2019\Documents\DINSOS\LAPORAN 2020\"/>
    </mc:Choice>
  </mc:AlternateContent>
  <xr:revisionPtr revIDLastSave="0" documentId="13_ncr:1_{A8F4D943-F372-4FBC-BA66-2BAFF1F49293}" xr6:coauthVersionLast="47" xr6:coauthVersionMax="47" xr10:uidLastSave="{00000000-0000-0000-0000-000000000000}"/>
  <bookViews>
    <workbookView xWindow="-120" yWindow="-120" windowWidth="20730" windowHeight="11160" activeTab="1" xr2:uid="{2C2619C7-D4D8-48E5-BEAC-D383A3C44ED2}"/>
  </bookViews>
  <sheets>
    <sheet name="pmks " sheetId="2" r:id="rId1"/>
    <sheet name="bansos-pembinaan" sheetId="1" r:id="rId2"/>
    <sheet name="Disabilitas+Lansia 2020" sheetId="4" r:id="rId3"/>
  </sheets>
  <definedNames>
    <definedName name="_xlnm.Print_Area" localSheetId="1">'bansos-pembinaan'!$A$1:$M$32</definedName>
    <definedName name="_xlnm.Print_Area" localSheetId="2">'Disabilitas+Lansia 2020'!$A$1:$F$20</definedName>
    <definedName name="_xlnm.Print_Area" localSheetId="0">'pmks '!$B$1:$I$38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H30" i="1" l="1"/>
  <c r="H29" i="1"/>
  <c r="H28" i="1"/>
  <c r="E17" i="1" l="1"/>
  <c r="G13" i="1"/>
  <c r="E13" i="1"/>
  <c r="G9" i="1"/>
  <c r="E9" i="1"/>
  <c r="E6" i="1"/>
  <c r="G6" i="1"/>
  <c r="G17" i="1" l="1"/>
  <c r="D6" i="4"/>
  <c r="C6" i="4"/>
  <c r="B6" i="4"/>
  <c r="B7" i="4" s="1"/>
  <c r="L4" i="2" l="1"/>
  <c r="I28" i="2"/>
  <c r="H28" i="2"/>
  <c r="G28" i="2"/>
  <c r="F28" i="2"/>
  <c r="E28" i="2"/>
  <c r="D28" i="2"/>
  <c r="L14" i="2"/>
  <c r="G23" i="1"/>
  <c r="G24" i="1" s="1"/>
  <c r="D17" i="1"/>
  <c r="F15" i="1"/>
  <c r="F17" i="1" s="1"/>
</calcChain>
</file>

<file path=xl/sharedStrings.xml><?xml version="1.0" encoding="utf-8"?>
<sst xmlns="http://schemas.openxmlformats.org/spreadsheetml/2006/main" count="93" uniqueCount="76">
  <si>
    <t>PMKS YANG DIBERI BANTUAN/DIREHAB/DILATIH/DIBINA/DIBIMBING</t>
  </si>
  <si>
    <t>NO.</t>
  </si>
  <si>
    <t>KEGIATAN</t>
  </si>
  <si>
    <t>JUMLAH</t>
  </si>
  <si>
    <t>Keterangan</t>
  </si>
  <si>
    <t>PKH/BPNT</t>
  </si>
  <si>
    <t>Santunan Kematian</t>
  </si>
  <si>
    <t>Penanganan Keterlantaran</t>
  </si>
  <si>
    <t>Pelatihan Disabilitas</t>
  </si>
  <si>
    <t>Rehabsos PMKS</t>
  </si>
  <si>
    <t>Bantuan Alat Bantu bagi Disabilitas dr UPT Kemensos</t>
  </si>
  <si>
    <t>Bimbingan keluarga bermasalah psikologis</t>
  </si>
  <si>
    <t>Pelatihan Ketrampilan bagi PMKS</t>
  </si>
  <si>
    <t>Bimbingan konseling PMKS/ODHA</t>
  </si>
  <si>
    <t>Pelatihan Ketrampilan bagi PMKS di Tk. Propinsi</t>
  </si>
  <si>
    <t>Korban Bencana Alam dan Sosial</t>
  </si>
  <si>
    <t>Jumlah</t>
  </si>
  <si>
    <t>Disabilitas mandiri</t>
  </si>
  <si>
    <t>Dikirim ke balai</t>
  </si>
  <si>
    <t>Bantuan paca</t>
  </si>
  <si>
    <t>DATA  PENYANDANG MASALAH KESEJAHTERAAN SOSIAL KOTA DEPOK</t>
  </si>
  <si>
    <t>NO</t>
  </si>
  <si>
    <t>JENIS</t>
  </si>
  <si>
    <t>TAHUN 2019</t>
  </si>
  <si>
    <t>TAHUN 2020</t>
  </si>
  <si>
    <t>2019 (Hasil pendataan + Data PKH)</t>
  </si>
  <si>
    <t>Hasil Pendataan kecuali PKH</t>
  </si>
  <si>
    <t>Sasaran Rehab dan Dayasos</t>
  </si>
  <si>
    <t>Anak Balita Terlantar</t>
  </si>
  <si>
    <t>Anak Terlantar (136 pendataan + 29067 data PKH)</t>
  </si>
  <si>
    <t>Anak Berhadapan dengan Hukum</t>
  </si>
  <si>
    <t>Anak Jalanan</t>
  </si>
  <si>
    <t>Anak dengan kedisabilitasan</t>
  </si>
  <si>
    <t>Anak Memerlukan Perlindungan Khusus</t>
  </si>
  <si>
    <t>Lanjut Usia Terlantar (1175 pendataan + PKH: 2708 )</t>
  </si>
  <si>
    <t>Penyandang Disabilitas (pendataan : 3051+ PKH:181)</t>
  </si>
  <si>
    <t>Tuna Susila</t>
  </si>
  <si>
    <t>Gelandangan</t>
  </si>
  <si>
    <t>Pengemis</t>
  </si>
  <si>
    <t>Pemulung</t>
  </si>
  <si>
    <t>Bekas Warga Binaan Lembaga Kemasyarakatan</t>
  </si>
  <si>
    <t>Orang dengan HIV/AIDS (ODHA)</t>
  </si>
  <si>
    <t>Korban Penyalahgunaan Napza</t>
  </si>
  <si>
    <t>Korban trafficing</t>
  </si>
  <si>
    <t>Korban Tindak Kekerasan</t>
  </si>
  <si>
    <t>Pekerja Migran Bermasalah Sosial</t>
  </si>
  <si>
    <t>Wanita Rawan Sosial Ekonomi</t>
  </si>
  <si>
    <t>Fakir Miskin</t>
  </si>
  <si>
    <t>Keluarga Bermasalah Sosial Psikologi</t>
  </si>
  <si>
    <t>Keluarga Berumah Tidak Layak Huni</t>
  </si>
  <si>
    <t>Korban Bencana Alam dan Sosial (2019)</t>
  </si>
  <si>
    <t>(Hasil pendataan 2019 + Data PKH 2019)</t>
  </si>
  <si>
    <t>Hasil Pendataan 2019 +(DTKS +bencana 2020)</t>
  </si>
  <si>
    <t>KATEGORI PMKS</t>
  </si>
  <si>
    <t>DTKS</t>
  </si>
  <si>
    <t>TERLANTAR</t>
  </si>
  <si>
    <t>PKH</t>
  </si>
  <si>
    <t>LANSIA</t>
  </si>
  <si>
    <t>DISABILITAS</t>
  </si>
  <si>
    <t>TOTAL</t>
  </si>
  <si>
    <t>DATA LANSIA DAN DISABILITAS THN.2020</t>
  </si>
  <si>
    <t>KEPALA DINAS SOSIAL KOTA DEPOK</t>
  </si>
  <si>
    <t>Drs. USMAN HALIYANA, M.Si</t>
  </si>
  <si>
    <t>PEMBINA UTAMA MUDA / IV.c</t>
  </si>
  <si>
    <t>NIP. 19630920 199403 1 003</t>
  </si>
  <si>
    <t>Dayasos</t>
  </si>
  <si>
    <t xml:space="preserve">Bantuan Pangan Non Tunai (termasuk Penerima Program Keluarga Harapan (PKH)   </t>
  </si>
  <si>
    <t>Total</t>
  </si>
  <si>
    <t>Presentase Disabilitas Mandiri</t>
  </si>
  <si>
    <t>Jumlah penerima bantuan :</t>
  </si>
  <si>
    <t xml:space="preserve">PMKS yg dilayani pada Program Rehsos : </t>
  </si>
  <si>
    <t xml:space="preserve">PMKS yg dilayani pada Program Dayasos : </t>
  </si>
  <si>
    <t xml:space="preserve">Jumlah penerima bantuan : </t>
  </si>
  <si>
    <t>Capaian Perubahan Perilaku</t>
  </si>
  <si>
    <t>Rehsos</t>
  </si>
  <si>
    <t>Presentase Capaian Perubahan Perilaku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</si>
</sst>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3" borderId="2" xfId="1" applyFont="1" applyFill="1" applyBorder="1" applyAlignment="1">
      <alignment horizontal="center" vertical="center"/>
    </xf>
    <xf numFmtId="164" fontId="5" fillId="4" borderId="2" xfId="1" applyFont="1" applyFill="1" applyBorder="1"/>
    <xf numFmtId="0" fontId="5" fillId="3" borderId="2" xfId="0" applyFont="1" applyFill="1" applyBorder="1" applyAlignment="1">
      <alignment horizontal="left" vertical="center" indent="1"/>
    </xf>
    <xf numFmtId="164" fontId="5" fillId="3" borderId="2" xfId="1" applyFont="1" applyFill="1" applyBorder="1" applyAlignment="1">
      <alignment horizontal="right" vertical="center"/>
    </xf>
    <xf numFmtId="164" fontId="5" fillId="3" borderId="2" xfId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/>
    <xf numFmtId="164" fontId="4" fillId="5" borderId="2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6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164" fontId="10" fillId="7" borderId="2" xfId="1" applyFont="1" applyFill="1" applyBorder="1" applyAlignment="1">
      <alignment horizontal="center" vertical="center" wrapText="1"/>
    </xf>
    <xf numFmtId="164" fontId="10" fillId="0" borderId="2" xfId="1" applyFont="1" applyBorder="1" applyAlignment="1">
      <alignment horizontal="center" vertical="center" wrapText="1"/>
    </xf>
    <xf numFmtId="3" fontId="10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65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8" borderId="2" xfId="0" applyFill="1" applyBorder="1" applyAlignment="1">
      <alignment horizontal="center" vertical="center"/>
    </xf>
    <xf numFmtId="164" fontId="10" fillId="8" borderId="2" xfId="1" applyFont="1" applyFill="1" applyBorder="1" applyAlignment="1">
      <alignment horizontal="center" vertical="center" wrapText="1"/>
    </xf>
    <xf numFmtId="164" fontId="0" fillId="8" borderId="2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2" fillId="9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center" vertical="center" wrapText="1"/>
    </xf>
    <xf numFmtId="3" fontId="10" fillId="7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4" fontId="0" fillId="0" borderId="0" xfId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164" fontId="7" fillId="0" borderId="0" xfId="1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164" fontId="14" fillId="0" borderId="2" xfId="1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10" fontId="0" fillId="0" borderId="0" xfId="2" applyNumberFormat="1" applyFont="1" applyAlignment="1">
      <alignment horizontal="center" vertical="center"/>
    </xf>
    <xf numFmtId="3" fontId="14" fillId="12" borderId="2" xfId="0" applyNumberFormat="1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left" vertical="center" wrapText="1"/>
    </xf>
    <xf numFmtId="0" fontId="14" fillId="11" borderId="2" xfId="0" applyFont="1" applyFill="1" applyBorder="1" applyAlignment="1">
      <alignment vertical="center" wrapText="1"/>
    </xf>
    <xf numFmtId="3" fontId="14" fillId="11" borderId="2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1" xfId="1" applyFont="1" applyBorder="1" applyAlignment="1">
      <alignment horizontal="center" vertical="center" wrapText="1"/>
    </xf>
    <xf numFmtId="164" fontId="10" fillId="0" borderId="11" xfId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164" fontId="9" fillId="3" borderId="13" xfId="1" applyFont="1" applyFill="1" applyBorder="1" applyAlignment="1">
      <alignment horizontal="center" vertical="center" wrapText="1"/>
    </xf>
    <xf numFmtId="164" fontId="9" fillId="3" borderId="14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0" fontId="0" fillId="0" borderId="0" xfId="0" applyFont="1"/>
    <xf numFmtId="0" fontId="1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10" fontId="2" fillId="11" borderId="2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2" fillId="13" borderId="2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2" fontId="0" fillId="13" borderId="6" xfId="0" applyNumberFormat="1" applyFill="1" applyBorder="1" applyAlignment="1">
      <alignment horizontal="center" vertical="center"/>
    </xf>
    <xf numFmtId="2" fontId="0" fillId="13" borderId="5" xfId="0" applyNumberForma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left" vertical="center" indent="1"/>
    </xf>
    <xf numFmtId="164" fontId="5" fillId="14" borderId="2" xfId="1" applyFont="1" applyFill="1" applyBorder="1" applyAlignment="1">
      <alignment horizontal="center" vertical="center"/>
    </xf>
    <xf numFmtId="164" fontId="5" fillId="14" borderId="1" xfId="1" applyFont="1" applyFill="1" applyBorder="1" applyAlignment="1">
      <alignment horizontal="center" vertical="center" wrapText="1"/>
    </xf>
    <xf numFmtId="164" fontId="5" fillId="14" borderId="2" xfId="1" applyFont="1" applyFill="1" applyBorder="1" applyAlignment="1">
      <alignment horizontal="center"/>
    </xf>
    <xf numFmtId="164" fontId="5" fillId="14" borderId="2" xfId="1" applyFont="1" applyFill="1" applyBorder="1" applyAlignment="1">
      <alignment horizontal="right" vertical="center"/>
    </xf>
    <xf numFmtId="164" fontId="5" fillId="14" borderId="4" xfId="1" applyFont="1" applyFill="1" applyBorder="1" applyAlignment="1">
      <alignment horizontal="center" vertical="center" wrapText="1"/>
    </xf>
    <xf numFmtId="164" fontId="20" fillId="14" borderId="2" xfId="1" applyFont="1" applyFill="1" applyBorder="1" applyAlignment="1">
      <alignment horizontal="right" vertical="center"/>
    </xf>
    <xf numFmtId="3" fontId="1" fillId="14" borderId="4" xfId="1" applyNumberFormat="1" applyFont="1" applyFill="1" applyBorder="1" applyAlignment="1">
      <alignment horizontal="center" vertical="center" wrapText="1"/>
    </xf>
    <xf numFmtId="164" fontId="20" fillId="14" borderId="2" xfId="1" applyFont="1" applyFill="1" applyBorder="1" applyAlignment="1">
      <alignment horizontal="center" vertical="center"/>
    </xf>
    <xf numFmtId="37" fontId="1" fillId="14" borderId="4" xfId="1" applyNumberFormat="1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left" vertical="center" indent="1"/>
    </xf>
    <xf numFmtId="164" fontId="5" fillId="14" borderId="3" xfId="1" applyFont="1" applyFill="1" applyBorder="1" applyAlignment="1">
      <alignment vertical="center" wrapText="1"/>
    </xf>
    <xf numFmtId="0" fontId="5" fillId="15" borderId="2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left" vertical="center" indent="1"/>
    </xf>
    <xf numFmtId="164" fontId="5" fillId="15" borderId="2" xfId="1" applyFont="1" applyFill="1" applyBorder="1" applyAlignment="1">
      <alignment horizontal="right" vertical="center"/>
    </xf>
    <xf numFmtId="164" fontId="5" fillId="15" borderId="1" xfId="1" applyFont="1" applyFill="1" applyBorder="1" applyAlignment="1">
      <alignment horizontal="center" vertical="center" wrapText="1"/>
    </xf>
    <xf numFmtId="164" fontId="20" fillId="15" borderId="2" xfId="1" applyFont="1" applyFill="1" applyBorder="1" applyAlignment="1">
      <alignment horizontal="center" vertical="center"/>
    </xf>
    <xf numFmtId="164" fontId="20" fillId="15" borderId="2" xfId="1" applyFont="1" applyFill="1" applyBorder="1" applyAlignment="1">
      <alignment horizontal="right" vertical="center"/>
    </xf>
    <xf numFmtId="164" fontId="5" fillId="15" borderId="4" xfId="1" applyFont="1" applyFill="1" applyBorder="1" applyAlignment="1">
      <alignment horizontal="center" vertical="center" wrapText="1"/>
    </xf>
    <xf numFmtId="3" fontId="1" fillId="15" borderId="4" xfId="1" applyNumberFormat="1" applyFont="1" applyFill="1" applyBorder="1" applyAlignment="1">
      <alignment horizontal="center" vertical="center" wrapText="1"/>
    </xf>
    <xf numFmtId="164" fontId="5" fillId="15" borderId="3" xfId="1" applyFont="1" applyFill="1" applyBorder="1" applyAlignment="1">
      <alignment vertical="center" wrapText="1"/>
    </xf>
    <xf numFmtId="164" fontId="5" fillId="15" borderId="2" xfId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 indent="1"/>
    </xf>
    <xf numFmtId="164" fontId="5" fillId="8" borderId="2" xfId="1" applyFont="1" applyFill="1" applyBorder="1" applyAlignment="1">
      <alignment horizontal="center" vertical="center"/>
    </xf>
    <xf numFmtId="164" fontId="5" fillId="8" borderId="1" xfId="1" applyFont="1" applyFill="1" applyBorder="1" applyAlignment="1">
      <alignment horizontal="center" vertical="center" wrapText="1"/>
    </xf>
    <xf numFmtId="3" fontId="1" fillId="8" borderId="3" xfId="1" applyNumberFormat="1" applyFont="1" applyFill="1" applyBorder="1" applyAlignment="1">
      <alignment horizontal="center" vertical="center" wrapText="1"/>
    </xf>
    <xf numFmtId="3" fontId="0" fillId="8" borderId="3" xfId="0" applyNumberFormat="1" applyFill="1" applyBorder="1" applyAlignment="1">
      <alignment horizontal="center" vertical="center"/>
    </xf>
    <xf numFmtId="164" fontId="0" fillId="0" borderId="0" xfId="0" applyNumberFormat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4D43-F31C-4A1B-B472-5E4904EDE212}">
  <sheetPr>
    <pageSetUpPr fitToPage="1"/>
  </sheetPr>
  <dimension ref="B1:L49"/>
  <sheetViews>
    <sheetView workbookViewId="0">
      <pane xSplit="3" ySplit="4" topLeftCell="D19" activePane="bottomRight" state="frozen"/>
      <selection pane="topRight" activeCell="D1" sqref="D1"/>
      <selection pane="bottomLeft" activeCell="A6" sqref="A6"/>
      <selection pane="bottomRight" activeCell="L14" sqref="L14"/>
    </sheetView>
  </sheetViews>
  <sheetFormatPr defaultRowHeight="15" x14ac:dyDescent="0.25"/>
  <cols>
    <col min="2" max="2" width="5.7109375" customWidth="1"/>
    <col min="3" max="3" width="32.85546875" customWidth="1"/>
    <col min="4" max="9" width="13.5703125" style="21" customWidth="1"/>
  </cols>
  <sheetData>
    <row r="1" spans="2:12" ht="23.25" customHeight="1" x14ac:dyDescent="0.25">
      <c r="B1" s="79" t="s">
        <v>20</v>
      </c>
      <c r="C1" s="79"/>
      <c r="D1" s="79"/>
      <c r="E1" s="79"/>
      <c r="F1" s="79"/>
      <c r="G1" s="79"/>
      <c r="H1" s="79"/>
      <c r="I1" s="79"/>
    </row>
    <row r="2" spans="2:12" ht="15.75" thickBot="1" x14ac:dyDescent="0.3">
      <c r="B2" s="80"/>
      <c r="C2" s="80"/>
      <c r="D2" s="80"/>
      <c r="E2" s="80"/>
      <c r="F2" s="80"/>
      <c r="G2" s="80"/>
      <c r="H2" s="80"/>
      <c r="I2" s="80"/>
    </row>
    <row r="3" spans="2:12" ht="22.5" customHeight="1" x14ac:dyDescent="0.25">
      <c r="B3" s="81" t="s">
        <v>21</v>
      </c>
      <c r="C3" s="83" t="s">
        <v>22</v>
      </c>
      <c r="D3" s="85" t="s">
        <v>23</v>
      </c>
      <c r="E3" s="85"/>
      <c r="F3" s="85"/>
      <c r="G3" s="85" t="s">
        <v>24</v>
      </c>
      <c r="H3" s="85"/>
      <c r="I3" s="86"/>
    </row>
    <row r="4" spans="2:12" ht="75" customHeight="1" x14ac:dyDescent="0.25">
      <c r="B4" s="82"/>
      <c r="C4" s="84"/>
      <c r="D4" s="14" t="s">
        <v>25</v>
      </c>
      <c r="E4" s="14" t="s">
        <v>26</v>
      </c>
      <c r="F4" s="14" t="s">
        <v>27</v>
      </c>
      <c r="G4" s="14" t="s">
        <v>51</v>
      </c>
      <c r="H4" s="14" t="s">
        <v>52</v>
      </c>
      <c r="I4" s="53" t="s">
        <v>27</v>
      </c>
      <c r="L4">
        <f>+D11-E11</f>
        <v>2708</v>
      </c>
    </row>
    <row r="5" spans="2:12" ht="35.1" customHeight="1" x14ac:dyDescent="0.25">
      <c r="B5" s="54">
        <v>1</v>
      </c>
      <c r="C5" s="16" t="s">
        <v>28</v>
      </c>
      <c r="D5" s="17">
        <v>36</v>
      </c>
      <c r="E5" s="15">
        <v>36</v>
      </c>
      <c r="F5" s="15">
        <v>36</v>
      </c>
      <c r="G5" s="18">
        <v>36</v>
      </c>
      <c r="H5" s="19">
        <v>36</v>
      </c>
      <c r="I5" s="55">
        <v>36</v>
      </c>
    </row>
    <row r="6" spans="2:12" ht="35.1" customHeight="1" x14ac:dyDescent="0.25">
      <c r="B6" s="54">
        <v>2</v>
      </c>
      <c r="C6" s="16" t="s">
        <v>29</v>
      </c>
      <c r="D6" s="17">
        <v>29067</v>
      </c>
      <c r="E6" s="15">
        <v>136</v>
      </c>
      <c r="F6" s="15">
        <v>136</v>
      </c>
      <c r="G6" s="18">
        <v>29067</v>
      </c>
      <c r="H6" s="19">
        <v>136</v>
      </c>
      <c r="I6" s="55">
        <v>136</v>
      </c>
    </row>
    <row r="7" spans="2:12" ht="35.1" customHeight="1" x14ac:dyDescent="0.25">
      <c r="B7" s="54">
        <v>3</v>
      </c>
      <c r="C7" s="16" t="s">
        <v>30</v>
      </c>
      <c r="D7" s="17">
        <v>8</v>
      </c>
      <c r="E7" s="15">
        <v>8</v>
      </c>
      <c r="F7" s="15">
        <v>8</v>
      </c>
      <c r="G7" s="18">
        <v>8</v>
      </c>
      <c r="H7" s="19">
        <v>8</v>
      </c>
      <c r="I7" s="55">
        <v>8</v>
      </c>
    </row>
    <row r="8" spans="2:12" ht="35.1" customHeight="1" x14ac:dyDescent="0.25">
      <c r="B8" s="54">
        <v>4</v>
      </c>
      <c r="C8" s="16" t="s">
        <v>31</v>
      </c>
      <c r="D8" s="17">
        <v>526</v>
      </c>
      <c r="E8" s="15">
        <v>526</v>
      </c>
      <c r="F8" s="15">
        <v>526</v>
      </c>
      <c r="G8" s="18">
        <v>526</v>
      </c>
      <c r="H8" s="19">
        <v>526</v>
      </c>
      <c r="I8" s="55">
        <v>526</v>
      </c>
    </row>
    <row r="9" spans="2:12" ht="35.1" customHeight="1" x14ac:dyDescent="0.25">
      <c r="B9" s="54">
        <v>5</v>
      </c>
      <c r="C9" s="16" t="s">
        <v>32</v>
      </c>
      <c r="D9" s="17">
        <v>263</v>
      </c>
      <c r="E9" s="15">
        <v>263</v>
      </c>
      <c r="F9" s="15">
        <v>263</v>
      </c>
      <c r="G9" s="18">
        <v>263</v>
      </c>
      <c r="H9" s="19">
        <v>263</v>
      </c>
      <c r="I9" s="55">
        <v>263</v>
      </c>
    </row>
    <row r="10" spans="2:12" ht="35.1" customHeight="1" x14ac:dyDescent="0.25">
      <c r="B10" s="54">
        <v>6</v>
      </c>
      <c r="C10" s="16" t="s">
        <v>33</v>
      </c>
      <c r="D10" s="17">
        <v>49</v>
      </c>
      <c r="E10" s="15">
        <v>49</v>
      </c>
      <c r="F10" s="15">
        <v>49</v>
      </c>
      <c r="G10" s="18">
        <v>49</v>
      </c>
      <c r="H10" s="19">
        <v>49</v>
      </c>
      <c r="I10" s="55">
        <v>49</v>
      </c>
      <c r="K10">
        <v>225</v>
      </c>
      <c r="L10">
        <v>452</v>
      </c>
    </row>
    <row r="11" spans="2:12" ht="35.1" customHeight="1" x14ac:dyDescent="0.25">
      <c r="B11" s="54">
        <v>7</v>
      </c>
      <c r="C11" s="31" t="s">
        <v>34</v>
      </c>
      <c r="D11" s="32">
        <v>3883</v>
      </c>
      <c r="E11" s="32">
        <v>1175</v>
      </c>
      <c r="F11" s="32">
        <v>1175</v>
      </c>
      <c r="G11" s="33">
        <v>1175</v>
      </c>
      <c r="H11" s="33">
        <v>1175</v>
      </c>
      <c r="I11" s="56">
        <v>1175</v>
      </c>
      <c r="K11">
        <v>741</v>
      </c>
      <c r="L11">
        <v>913</v>
      </c>
    </row>
    <row r="12" spans="2:12" ht="35.1" customHeight="1" x14ac:dyDescent="0.25">
      <c r="B12" s="54">
        <v>8</v>
      </c>
      <c r="C12" s="31" t="s">
        <v>35</v>
      </c>
      <c r="D12" s="32">
        <v>3232</v>
      </c>
      <c r="E12" s="32">
        <v>3051</v>
      </c>
      <c r="F12" s="32">
        <v>3051</v>
      </c>
      <c r="G12" s="33">
        <v>3232</v>
      </c>
      <c r="H12" s="33">
        <v>3051</v>
      </c>
      <c r="I12" s="56">
        <v>3051</v>
      </c>
      <c r="K12">
        <v>330</v>
      </c>
      <c r="L12">
        <v>330</v>
      </c>
    </row>
    <row r="13" spans="2:12" ht="35.1" customHeight="1" x14ac:dyDescent="0.25">
      <c r="B13" s="54">
        <v>9</v>
      </c>
      <c r="C13" s="16" t="s">
        <v>36</v>
      </c>
      <c r="D13" s="17">
        <v>328</v>
      </c>
      <c r="E13" s="15">
        <v>328</v>
      </c>
      <c r="F13" s="15">
        <v>328</v>
      </c>
      <c r="G13" s="18">
        <v>328</v>
      </c>
      <c r="H13" s="19">
        <v>328</v>
      </c>
      <c r="I13" s="55">
        <v>328</v>
      </c>
      <c r="K13">
        <v>824</v>
      </c>
      <c r="L13">
        <v>1009</v>
      </c>
    </row>
    <row r="14" spans="2:12" ht="35.1" customHeight="1" x14ac:dyDescent="0.25">
      <c r="B14" s="54">
        <v>10</v>
      </c>
      <c r="C14" s="16" t="s">
        <v>37</v>
      </c>
      <c r="D14" s="17">
        <v>198</v>
      </c>
      <c r="E14" s="15">
        <v>198</v>
      </c>
      <c r="F14" s="15">
        <v>198</v>
      </c>
      <c r="G14" s="18">
        <v>198</v>
      </c>
      <c r="H14" s="19">
        <v>198</v>
      </c>
      <c r="I14" s="55">
        <v>198</v>
      </c>
      <c r="K14">
        <f>SUM(K10:K13)</f>
        <v>2120</v>
      </c>
      <c r="L14">
        <f>SUM(L10:L13)</f>
        <v>2704</v>
      </c>
    </row>
    <row r="15" spans="2:12" ht="35.1" customHeight="1" x14ac:dyDescent="0.25">
      <c r="B15" s="54">
        <v>11</v>
      </c>
      <c r="C15" s="16" t="s">
        <v>38</v>
      </c>
      <c r="D15" s="17">
        <v>129</v>
      </c>
      <c r="E15" s="15">
        <v>129</v>
      </c>
      <c r="F15" s="15">
        <v>129</v>
      </c>
      <c r="G15" s="18">
        <v>129</v>
      </c>
      <c r="H15" s="19">
        <v>129</v>
      </c>
      <c r="I15" s="55">
        <v>129</v>
      </c>
    </row>
    <row r="16" spans="2:12" ht="35.1" customHeight="1" x14ac:dyDescent="0.25">
      <c r="B16" s="54">
        <v>12</v>
      </c>
      <c r="C16" s="16" t="s">
        <v>39</v>
      </c>
      <c r="D16" s="17">
        <v>443</v>
      </c>
      <c r="E16" s="15">
        <v>443</v>
      </c>
      <c r="F16" s="15">
        <v>443</v>
      </c>
      <c r="G16" s="18">
        <v>443</v>
      </c>
      <c r="H16" s="19">
        <v>443</v>
      </c>
      <c r="I16" s="55">
        <v>443</v>
      </c>
    </row>
    <row r="17" spans="2:9" ht="35.1" customHeight="1" x14ac:dyDescent="0.25">
      <c r="B17" s="54">
        <v>13</v>
      </c>
      <c r="C17" s="16" t="s">
        <v>40</v>
      </c>
      <c r="D17" s="17">
        <v>49</v>
      </c>
      <c r="E17" s="15">
        <v>49</v>
      </c>
      <c r="F17" s="15">
        <v>49</v>
      </c>
      <c r="G17" s="18">
        <v>49</v>
      </c>
      <c r="H17" s="19">
        <v>49</v>
      </c>
      <c r="I17" s="55">
        <v>49</v>
      </c>
    </row>
    <row r="18" spans="2:9" ht="35.1" customHeight="1" x14ac:dyDescent="0.25">
      <c r="B18" s="54">
        <v>14</v>
      </c>
      <c r="C18" s="16" t="s">
        <v>41</v>
      </c>
      <c r="D18" s="17">
        <v>1088</v>
      </c>
      <c r="E18" s="15">
        <v>1088</v>
      </c>
      <c r="F18" s="15">
        <v>1088</v>
      </c>
      <c r="G18" s="18">
        <v>1088</v>
      </c>
      <c r="H18" s="19">
        <v>1088</v>
      </c>
      <c r="I18" s="55">
        <v>1088</v>
      </c>
    </row>
    <row r="19" spans="2:9" ht="35.1" customHeight="1" x14ac:dyDescent="0.25">
      <c r="B19" s="54">
        <v>15</v>
      </c>
      <c r="C19" s="16" t="s">
        <v>42</v>
      </c>
      <c r="D19" s="17">
        <v>118</v>
      </c>
      <c r="E19" s="15">
        <v>118</v>
      </c>
      <c r="F19" s="15">
        <v>118</v>
      </c>
      <c r="G19" s="18">
        <v>118</v>
      </c>
      <c r="H19" s="19">
        <v>118</v>
      </c>
      <c r="I19" s="55">
        <v>118</v>
      </c>
    </row>
    <row r="20" spans="2:9" ht="35.1" customHeight="1" x14ac:dyDescent="0.25">
      <c r="B20" s="54">
        <v>16</v>
      </c>
      <c r="C20" s="16" t="s">
        <v>43</v>
      </c>
      <c r="D20" s="17">
        <v>3</v>
      </c>
      <c r="E20" s="15">
        <v>3</v>
      </c>
      <c r="F20" s="15">
        <v>3</v>
      </c>
      <c r="G20" s="18">
        <v>3</v>
      </c>
      <c r="H20" s="19">
        <v>3</v>
      </c>
      <c r="I20" s="55">
        <v>3</v>
      </c>
    </row>
    <row r="21" spans="2:9" ht="35.1" customHeight="1" x14ac:dyDescent="0.25">
      <c r="B21" s="54">
        <v>17</v>
      </c>
      <c r="C21" s="16" t="s">
        <v>44</v>
      </c>
      <c r="D21" s="17">
        <v>19</v>
      </c>
      <c r="E21" s="15">
        <v>19</v>
      </c>
      <c r="F21" s="15">
        <v>19</v>
      </c>
      <c r="G21" s="18">
        <v>19</v>
      </c>
      <c r="H21" s="19">
        <v>19</v>
      </c>
      <c r="I21" s="55">
        <v>19</v>
      </c>
    </row>
    <row r="22" spans="2:9" ht="35.1" customHeight="1" x14ac:dyDescent="0.25">
      <c r="B22" s="54">
        <v>18</v>
      </c>
      <c r="C22" s="16" t="s">
        <v>45</v>
      </c>
      <c r="D22" s="17">
        <v>3</v>
      </c>
      <c r="E22" s="15">
        <v>3</v>
      </c>
      <c r="F22" s="15">
        <v>3</v>
      </c>
      <c r="G22" s="18">
        <v>3</v>
      </c>
      <c r="H22" s="19">
        <v>3</v>
      </c>
      <c r="I22" s="55">
        <v>3</v>
      </c>
    </row>
    <row r="23" spans="2:9" ht="35.1" customHeight="1" x14ac:dyDescent="0.25">
      <c r="B23" s="54">
        <v>19</v>
      </c>
      <c r="C23" s="16" t="s">
        <v>46</v>
      </c>
      <c r="D23" s="17">
        <v>1984</v>
      </c>
      <c r="E23" s="15">
        <v>1984</v>
      </c>
      <c r="F23" s="15">
        <v>1984</v>
      </c>
      <c r="G23" s="18">
        <v>1984</v>
      </c>
      <c r="H23" s="19">
        <v>1984</v>
      </c>
      <c r="I23" s="55">
        <v>1984</v>
      </c>
    </row>
    <row r="24" spans="2:9" ht="35.1" customHeight="1" x14ac:dyDescent="0.25">
      <c r="B24" s="54">
        <v>20</v>
      </c>
      <c r="C24" s="16" t="s">
        <v>47</v>
      </c>
      <c r="D24" s="17">
        <v>77088</v>
      </c>
      <c r="E24" s="15">
        <v>77088</v>
      </c>
      <c r="F24" s="15"/>
      <c r="G24" s="33">
        <v>78065</v>
      </c>
      <c r="H24" s="33">
        <v>78065</v>
      </c>
      <c r="I24" s="56"/>
    </row>
    <row r="25" spans="2:9" ht="35.1" customHeight="1" x14ac:dyDescent="0.25">
      <c r="B25" s="54">
        <v>21</v>
      </c>
      <c r="C25" s="16" t="s">
        <v>48</v>
      </c>
      <c r="D25" s="17">
        <v>407</v>
      </c>
      <c r="E25" s="15">
        <v>407</v>
      </c>
      <c r="F25" s="15">
        <v>407</v>
      </c>
      <c r="G25" s="18">
        <v>407</v>
      </c>
      <c r="H25" s="19">
        <v>407</v>
      </c>
      <c r="I25" s="55">
        <v>407</v>
      </c>
    </row>
    <row r="26" spans="2:9" ht="35.1" customHeight="1" x14ac:dyDescent="0.25">
      <c r="B26" s="54">
        <v>22</v>
      </c>
      <c r="C26" s="16" t="s">
        <v>49</v>
      </c>
      <c r="D26" s="17">
        <v>882</v>
      </c>
      <c r="E26" s="15">
        <v>882</v>
      </c>
      <c r="F26" s="15">
        <v>882</v>
      </c>
      <c r="G26" s="18">
        <v>882</v>
      </c>
      <c r="H26" s="19">
        <v>882</v>
      </c>
      <c r="I26" s="55">
        <v>882</v>
      </c>
    </row>
    <row r="27" spans="2:9" ht="35.1" customHeight="1" x14ac:dyDescent="0.25">
      <c r="B27" s="54">
        <v>23</v>
      </c>
      <c r="C27" s="16" t="s">
        <v>50</v>
      </c>
      <c r="D27" s="20">
        <v>1247</v>
      </c>
      <c r="E27" s="15">
        <v>1247</v>
      </c>
      <c r="F27" s="15">
        <v>1247</v>
      </c>
      <c r="G27" s="18">
        <v>23615</v>
      </c>
      <c r="H27" s="33">
        <v>23615</v>
      </c>
      <c r="I27" s="56"/>
    </row>
    <row r="28" spans="2:9" ht="35.1" customHeight="1" thickBot="1" x14ac:dyDescent="0.3">
      <c r="B28" s="57"/>
      <c r="C28" s="58" t="s">
        <v>3</v>
      </c>
      <c r="D28" s="59">
        <f t="shared" ref="D28:I28" si="0">SUM(D5:D27)</f>
        <v>121050</v>
      </c>
      <c r="E28" s="59">
        <f t="shared" si="0"/>
        <v>89230</v>
      </c>
      <c r="F28" s="59">
        <f t="shared" si="0"/>
        <v>12142</v>
      </c>
      <c r="G28" s="60">
        <f t="shared" si="0"/>
        <v>141687</v>
      </c>
      <c r="H28" s="60">
        <f t="shared" si="0"/>
        <v>112575</v>
      </c>
      <c r="I28" s="61">
        <f t="shared" si="0"/>
        <v>10895</v>
      </c>
    </row>
    <row r="29" spans="2:9" ht="23.25" customHeight="1" x14ac:dyDescent="0.25">
      <c r="D29" s="34"/>
      <c r="E29" s="34"/>
      <c r="F29" s="35"/>
      <c r="G29" s="36"/>
      <c r="H29" s="22"/>
      <c r="I29" s="22"/>
    </row>
    <row r="30" spans="2:9" x14ac:dyDescent="0.25">
      <c r="G30"/>
      <c r="H30" s="37" t="s">
        <v>61</v>
      </c>
      <c r="I30"/>
    </row>
    <row r="31" spans="2:9" x14ac:dyDescent="0.25">
      <c r="G31"/>
      <c r="H31" s="38"/>
      <c r="I31"/>
    </row>
    <row r="32" spans="2:9" x14ac:dyDescent="0.25">
      <c r="G32"/>
      <c r="H32" s="38"/>
      <c r="I32"/>
    </row>
    <row r="33" spans="7:10" x14ac:dyDescent="0.25">
      <c r="G33"/>
      <c r="H33" s="38"/>
      <c r="I33"/>
    </row>
    <row r="34" spans="7:10" x14ac:dyDescent="0.25">
      <c r="G34"/>
      <c r="H34" s="39"/>
      <c r="I34"/>
    </row>
    <row r="35" spans="7:10" x14ac:dyDescent="0.25">
      <c r="G35"/>
      <c r="H35" s="40" t="s">
        <v>62</v>
      </c>
      <c r="I35"/>
    </row>
    <row r="36" spans="7:10" x14ac:dyDescent="0.25">
      <c r="G36"/>
      <c r="H36" s="41" t="s">
        <v>63</v>
      </c>
      <c r="I36"/>
      <c r="J36" s="23"/>
    </row>
    <row r="37" spans="7:10" x14ac:dyDescent="0.25">
      <c r="G37"/>
      <c r="H37" s="41" t="s">
        <v>64</v>
      </c>
      <c r="I37"/>
    </row>
    <row r="41" spans="7:10" x14ac:dyDescent="0.25">
      <c r="J41" s="23"/>
    </row>
    <row r="48" spans="7:10" x14ac:dyDescent="0.25">
      <c r="J48" s="23"/>
    </row>
    <row r="49" spans="10:10" x14ac:dyDescent="0.25">
      <c r="J49" s="23"/>
    </row>
  </sheetData>
  <mergeCells count="6">
    <mergeCell ref="B1:I1"/>
    <mergeCell ref="B2:I2"/>
    <mergeCell ref="B3:B4"/>
    <mergeCell ref="C3:C4"/>
    <mergeCell ref="D3:F3"/>
    <mergeCell ref="G3:I3"/>
  </mergeCells>
  <pageMargins left="0.7" right="0.7" top="0.75" bottom="0.75" header="0.3" footer="0.3"/>
  <pageSetup paperSize="14" scale="7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29413-FC69-4211-B87A-CDC3061B8C28}">
  <sheetPr>
    <pageSetUpPr fitToPage="1"/>
  </sheetPr>
  <dimension ref="B1:M32"/>
  <sheetViews>
    <sheetView tabSelected="1" zoomScale="86" zoomScaleNormal="86" workbookViewId="0">
      <selection activeCell="F13" sqref="F13"/>
    </sheetView>
  </sheetViews>
  <sheetFormatPr defaultRowHeight="15" x14ac:dyDescent="0.25"/>
  <cols>
    <col min="2" max="2" width="6.140625" customWidth="1"/>
    <col min="3" max="3" width="48.5703125" customWidth="1"/>
    <col min="4" max="4" width="12" customWidth="1"/>
    <col min="5" max="5" width="18.85546875" customWidth="1"/>
    <col min="6" max="6" width="21" customWidth="1"/>
    <col min="7" max="7" width="20" customWidth="1"/>
    <col min="8" max="8" width="10.85546875" customWidth="1"/>
  </cols>
  <sheetData>
    <row r="1" spans="2:13" ht="32.25" customHeight="1" x14ac:dyDescent="0.25">
      <c r="B1" s="87" t="s">
        <v>0</v>
      </c>
      <c r="C1" s="87"/>
      <c r="D1" s="87"/>
      <c r="E1" s="87"/>
      <c r="F1" s="87"/>
      <c r="G1" s="87"/>
    </row>
    <row r="2" spans="2:13" ht="18.75" customHeight="1" x14ac:dyDescent="0.25"/>
    <row r="3" spans="2:13" s="1" customFormat="1" ht="18" customHeight="1" x14ac:dyDescent="0.25">
      <c r="B3" s="88" t="s">
        <v>1</v>
      </c>
      <c r="C3" s="88" t="s">
        <v>2</v>
      </c>
      <c r="D3" s="90">
        <v>2019</v>
      </c>
      <c r="E3" s="90"/>
      <c r="F3" s="90">
        <v>2020</v>
      </c>
      <c r="G3" s="90"/>
    </row>
    <row r="4" spans="2:13" s="1" customFormat="1" ht="20.45" customHeight="1" x14ac:dyDescent="0.25">
      <c r="B4" s="89"/>
      <c r="C4" s="89"/>
      <c r="D4" s="2" t="s">
        <v>3</v>
      </c>
      <c r="E4" s="2" t="s">
        <v>4</v>
      </c>
      <c r="F4" s="2" t="s">
        <v>3</v>
      </c>
      <c r="G4" s="2" t="s">
        <v>4</v>
      </c>
    </row>
    <row r="5" spans="2:13" ht="24.95" customHeight="1" x14ac:dyDescent="0.25">
      <c r="B5" s="119">
        <v>1</v>
      </c>
      <c r="C5" s="120" t="s">
        <v>5</v>
      </c>
      <c r="D5" s="121">
        <v>31989</v>
      </c>
      <c r="E5" s="122" t="s">
        <v>72</v>
      </c>
      <c r="F5" s="121">
        <v>53612</v>
      </c>
      <c r="G5" s="122" t="s">
        <v>69</v>
      </c>
    </row>
    <row r="6" spans="2:13" ht="24.95" customHeight="1" x14ac:dyDescent="0.25">
      <c r="B6" s="119">
        <v>2</v>
      </c>
      <c r="C6" s="120" t="s">
        <v>6</v>
      </c>
      <c r="D6" s="121">
        <v>2898</v>
      </c>
      <c r="E6" s="123">
        <f>SUM(D5:D6)</f>
        <v>34887</v>
      </c>
      <c r="F6" s="121">
        <v>2789</v>
      </c>
      <c r="G6" s="124">
        <f>F5+F6</f>
        <v>56401</v>
      </c>
      <c r="I6" s="63"/>
      <c r="J6" s="63"/>
      <c r="K6" s="62" t="s">
        <v>61</v>
      </c>
      <c r="L6" s="63"/>
      <c r="M6" s="63"/>
    </row>
    <row r="7" spans="2:13" ht="24.95" customHeight="1" x14ac:dyDescent="0.25">
      <c r="B7" s="96">
        <v>3</v>
      </c>
      <c r="C7" s="97" t="s">
        <v>7</v>
      </c>
      <c r="D7" s="98">
        <v>365</v>
      </c>
      <c r="E7" s="99" t="s">
        <v>70</v>
      </c>
      <c r="F7" s="100">
        <v>265</v>
      </c>
      <c r="G7" s="99" t="s">
        <v>70</v>
      </c>
      <c r="H7" s="125"/>
      <c r="K7" s="63"/>
    </row>
    <row r="8" spans="2:13" ht="24.95" customHeight="1" x14ac:dyDescent="0.25">
      <c r="B8" s="96">
        <v>4</v>
      </c>
      <c r="C8" s="97" t="s">
        <v>8</v>
      </c>
      <c r="D8" s="101">
        <v>75</v>
      </c>
      <c r="E8" s="102"/>
      <c r="F8" s="100">
        <v>22</v>
      </c>
      <c r="G8" s="102"/>
      <c r="K8" s="63"/>
    </row>
    <row r="9" spans="2:13" ht="24.95" customHeight="1" x14ac:dyDescent="0.25">
      <c r="B9" s="96">
        <v>5</v>
      </c>
      <c r="C9" s="97" t="s">
        <v>9</v>
      </c>
      <c r="D9" s="103">
        <v>83</v>
      </c>
      <c r="E9" s="104">
        <f>SUM(D7:D9)</f>
        <v>523</v>
      </c>
      <c r="F9" s="105">
        <v>190</v>
      </c>
      <c r="G9" s="106">
        <f>SUM(F7:F10)</f>
        <v>513</v>
      </c>
      <c r="K9" s="63"/>
    </row>
    <row r="10" spans="2:13" ht="24.95" customHeight="1" x14ac:dyDescent="0.25">
      <c r="B10" s="96">
        <v>6</v>
      </c>
      <c r="C10" s="107" t="s">
        <v>10</v>
      </c>
      <c r="D10" s="101"/>
      <c r="E10" s="108"/>
      <c r="F10" s="98">
        <v>36</v>
      </c>
      <c r="G10" s="108"/>
      <c r="K10" s="63"/>
    </row>
    <row r="11" spans="2:13" ht="24.95" customHeight="1" x14ac:dyDescent="0.3">
      <c r="B11" s="109">
        <v>7</v>
      </c>
      <c r="C11" s="110" t="s">
        <v>11</v>
      </c>
      <c r="D11" s="111">
        <v>40</v>
      </c>
      <c r="E11" s="112" t="s">
        <v>71</v>
      </c>
      <c r="F11" s="113">
        <v>30</v>
      </c>
      <c r="G11" s="112" t="s">
        <v>71</v>
      </c>
      <c r="J11" s="69"/>
      <c r="K11" s="70" t="s">
        <v>62</v>
      </c>
      <c r="L11" s="69"/>
    </row>
    <row r="12" spans="2:13" ht="24.95" customHeight="1" x14ac:dyDescent="0.25">
      <c r="B12" s="109">
        <v>8</v>
      </c>
      <c r="C12" s="110" t="s">
        <v>12</v>
      </c>
      <c r="D12" s="114">
        <v>140</v>
      </c>
      <c r="E12" s="115"/>
      <c r="F12" s="113">
        <v>265</v>
      </c>
      <c r="G12" s="115"/>
      <c r="J12" s="71"/>
      <c r="K12" s="72" t="s">
        <v>63</v>
      </c>
      <c r="L12" s="71"/>
    </row>
    <row r="13" spans="2:13" ht="24.95" customHeight="1" x14ac:dyDescent="0.25">
      <c r="B13" s="109">
        <v>9</v>
      </c>
      <c r="C13" s="110" t="s">
        <v>13</v>
      </c>
      <c r="D13" s="114">
        <v>210</v>
      </c>
      <c r="E13" s="116">
        <f>SUM(D11:D14)</f>
        <v>405</v>
      </c>
      <c r="F13" s="113">
        <v>79</v>
      </c>
      <c r="G13" s="116">
        <f>SUM(F11:F14)</f>
        <v>374</v>
      </c>
      <c r="J13" s="73"/>
      <c r="K13" s="74" t="s">
        <v>64</v>
      </c>
      <c r="L13" s="73"/>
    </row>
    <row r="14" spans="2:13" ht="24.95" customHeight="1" x14ac:dyDescent="0.25">
      <c r="B14" s="109">
        <v>10</v>
      </c>
      <c r="C14" s="110" t="s">
        <v>14</v>
      </c>
      <c r="D14" s="111">
        <v>15</v>
      </c>
      <c r="E14" s="117"/>
      <c r="F14" s="118">
        <v>0</v>
      </c>
      <c r="G14" s="117"/>
    </row>
    <row r="15" spans="2:13" ht="24.95" customHeight="1" x14ac:dyDescent="0.25">
      <c r="B15" s="3">
        <v>11</v>
      </c>
      <c r="C15" s="6" t="s">
        <v>15</v>
      </c>
      <c r="D15" s="7">
        <v>1247</v>
      </c>
      <c r="E15" s="8"/>
      <c r="F15" s="4">
        <f>15961+7654</f>
        <v>23615</v>
      </c>
      <c r="G15" s="5"/>
    </row>
    <row r="16" spans="2:13" ht="6.95" customHeight="1" x14ac:dyDescent="0.25">
      <c r="B16" s="9"/>
      <c r="C16" s="10"/>
      <c r="D16" s="10"/>
      <c r="E16" s="10"/>
      <c r="F16" s="10"/>
      <c r="G16" s="10"/>
    </row>
    <row r="17" spans="2:13" ht="21.6" customHeight="1" x14ac:dyDescent="0.25">
      <c r="B17" s="91" t="s">
        <v>16</v>
      </c>
      <c r="C17" s="92"/>
      <c r="D17" s="11">
        <f>SUM(D5:D15)</f>
        <v>37062</v>
      </c>
      <c r="E17" s="11">
        <f>E6+E9+E13</f>
        <v>35815</v>
      </c>
      <c r="F17" s="11">
        <f>SUM(F5:F15)</f>
        <v>80903</v>
      </c>
      <c r="G17" s="11">
        <f>G6+G9+G13</f>
        <v>57288</v>
      </c>
    </row>
    <row r="20" spans="2:13" ht="28.5" x14ac:dyDescent="0.25">
      <c r="C20" s="51" t="s">
        <v>66</v>
      </c>
      <c r="D20" s="52">
        <v>31989</v>
      </c>
      <c r="E20" s="12"/>
      <c r="F20" s="48" t="s">
        <v>17</v>
      </c>
      <c r="G20" s="49" t="s">
        <v>16</v>
      </c>
    </row>
    <row r="21" spans="2:13" x14ac:dyDescent="0.25">
      <c r="F21" s="43" t="s">
        <v>18</v>
      </c>
      <c r="G21" s="43">
        <v>5</v>
      </c>
      <c r="M21" s="77"/>
    </row>
    <row r="22" spans="2:13" x14ac:dyDescent="0.25">
      <c r="D22" s="42"/>
      <c r="E22" s="42"/>
      <c r="F22" s="44" t="s">
        <v>19</v>
      </c>
      <c r="G22" s="43">
        <v>15</v>
      </c>
      <c r="M22" s="77"/>
    </row>
    <row r="23" spans="2:13" x14ac:dyDescent="0.25">
      <c r="F23" s="43" t="s">
        <v>67</v>
      </c>
      <c r="G23" s="45">
        <f>SUM(G21:G22)</f>
        <v>20</v>
      </c>
    </row>
    <row r="24" spans="2:13" ht="30" x14ac:dyDescent="0.25">
      <c r="C24" s="75"/>
      <c r="D24" s="75"/>
      <c r="F24" s="50" t="s">
        <v>68</v>
      </c>
      <c r="G24" s="76">
        <f>+G23/(F10+F8)</f>
        <v>0.34482758620689657</v>
      </c>
      <c r="M24" s="62"/>
    </row>
    <row r="25" spans="2:13" ht="15.75" x14ac:dyDescent="0.25">
      <c r="C25" s="66"/>
      <c r="D25" s="66"/>
      <c r="F25" s="46"/>
      <c r="G25" s="47"/>
      <c r="M25" s="63"/>
    </row>
    <row r="26" spans="2:13" ht="15.75" x14ac:dyDescent="0.25">
      <c r="C26" s="66"/>
      <c r="D26" s="66"/>
      <c r="E26" t="s">
        <v>73</v>
      </c>
      <c r="M26" s="63"/>
    </row>
    <row r="27" spans="2:13" ht="15.75" x14ac:dyDescent="0.25">
      <c r="C27" s="67"/>
      <c r="D27" s="68"/>
      <c r="F27" s="13" t="s">
        <v>74</v>
      </c>
      <c r="G27" s="13" t="s">
        <v>65</v>
      </c>
      <c r="H27" s="13" t="s">
        <v>16</v>
      </c>
      <c r="M27" s="63"/>
    </row>
    <row r="28" spans="2:13" ht="15.75" x14ac:dyDescent="0.25">
      <c r="C28" s="63"/>
      <c r="D28" s="38"/>
      <c r="F28" s="13">
        <v>30</v>
      </c>
      <c r="G28" s="13">
        <v>20</v>
      </c>
      <c r="H28" s="13">
        <f>+G28+F28</f>
        <v>50</v>
      </c>
      <c r="M28" s="63"/>
    </row>
    <row r="29" spans="2:13" ht="15.75" x14ac:dyDescent="0.25">
      <c r="C29" s="63"/>
      <c r="D29" s="39"/>
      <c r="F29" s="13">
        <v>190</v>
      </c>
      <c r="G29" s="13">
        <v>265</v>
      </c>
      <c r="H29" s="13">
        <f>+G29+F29</f>
        <v>455</v>
      </c>
      <c r="M29" s="64"/>
    </row>
    <row r="30" spans="2:13" ht="21" customHeight="1" x14ac:dyDescent="0.25">
      <c r="C30" s="64"/>
      <c r="D30" s="40"/>
      <c r="F30" s="93" t="s">
        <v>75</v>
      </c>
      <c r="G30" s="94"/>
      <c r="H30" s="78">
        <f>+H28/H29</f>
        <v>0.10989010989010989</v>
      </c>
      <c r="M30" s="65"/>
    </row>
    <row r="31" spans="2:13" ht="15.75" x14ac:dyDescent="0.25">
      <c r="C31" s="65"/>
      <c r="D31" s="41"/>
      <c r="F31" s="67"/>
      <c r="G31" s="68"/>
      <c r="M31" s="65"/>
    </row>
    <row r="32" spans="2:13" ht="15.75" x14ac:dyDescent="0.25">
      <c r="C32" s="65"/>
      <c r="D32" s="41"/>
    </row>
  </sheetData>
  <mergeCells count="11">
    <mergeCell ref="B17:C17"/>
    <mergeCell ref="F30:G30"/>
    <mergeCell ref="G7:G8"/>
    <mergeCell ref="G11:G12"/>
    <mergeCell ref="E7:E8"/>
    <mergeCell ref="E11:E12"/>
    <mergeCell ref="B1:G1"/>
    <mergeCell ref="B3:B4"/>
    <mergeCell ref="C3:C4"/>
    <mergeCell ref="D3:E3"/>
    <mergeCell ref="F3:G3"/>
  </mergeCells>
  <pageMargins left="0.7" right="0.7" top="0.75" bottom="0.75" header="0.3" footer="0.3"/>
  <pageSetup paperSize="14" scale="77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806B-72AC-4180-99BF-D2F319CDBB22}">
  <sheetPr>
    <pageSetUpPr fitToPage="1"/>
  </sheetPr>
  <dimension ref="A1:G18"/>
  <sheetViews>
    <sheetView workbookViewId="0">
      <selection activeCell="D15" sqref="D15"/>
    </sheetView>
  </sheetViews>
  <sheetFormatPr defaultRowHeight="15" x14ac:dyDescent="0.25"/>
  <cols>
    <col min="1" max="1" width="17.85546875" customWidth="1"/>
    <col min="2" max="2" width="15.5703125" customWidth="1"/>
    <col min="3" max="3" width="15.28515625" customWidth="1"/>
    <col min="4" max="4" width="13.7109375" customWidth="1"/>
  </cols>
  <sheetData>
    <row r="1" spans="1:7" ht="20.25" customHeight="1" x14ac:dyDescent="0.25">
      <c r="A1" s="79" t="s">
        <v>60</v>
      </c>
      <c r="B1" s="79"/>
      <c r="C1" s="79"/>
      <c r="D1" s="79"/>
    </row>
    <row r="2" spans="1:7" ht="18.75" customHeight="1" x14ac:dyDescent="0.25"/>
    <row r="3" spans="1:7" ht="27.75" customHeight="1" x14ac:dyDescent="0.25">
      <c r="A3" s="24" t="s">
        <v>53</v>
      </c>
      <c r="B3" s="24" t="s">
        <v>54</v>
      </c>
      <c r="C3" s="24" t="s">
        <v>55</v>
      </c>
      <c r="D3" s="24" t="s">
        <v>56</v>
      </c>
      <c r="G3" s="37"/>
    </row>
    <row r="4" spans="1:7" ht="33" customHeight="1" x14ac:dyDescent="0.25">
      <c r="A4" s="25" t="s">
        <v>57</v>
      </c>
      <c r="B4" s="26">
        <v>18117</v>
      </c>
      <c r="C4" s="26">
        <v>330</v>
      </c>
      <c r="D4" s="27">
        <v>5598</v>
      </c>
      <c r="G4" s="38"/>
    </row>
    <row r="5" spans="1:7" ht="29.25" customHeight="1" x14ac:dyDescent="0.25">
      <c r="A5" s="25" t="s">
        <v>58</v>
      </c>
      <c r="B5" s="26">
        <v>2759</v>
      </c>
      <c r="C5" s="26">
        <v>350</v>
      </c>
      <c r="D5" s="28">
        <v>440</v>
      </c>
      <c r="G5" s="38"/>
    </row>
    <row r="6" spans="1:7" ht="26.25" customHeight="1" x14ac:dyDescent="0.25">
      <c r="A6" s="29" t="s">
        <v>3</v>
      </c>
      <c r="B6" s="29">
        <f>SUM(B4:B5)</f>
        <v>20876</v>
      </c>
      <c r="C6" s="29">
        <f>SUM(C4:C5)</f>
        <v>680</v>
      </c>
      <c r="D6" s="30">
        <f>SUM(D4:D5)</f>
        <v>6038</v>
      </c>
      <c r="G6" s="38"/>
    </row>
    <row r="7" spans="1:7" ht="33" customHeight="1" x14ac:dyDescent="0.25">
      <c r="A7" s="29" t="s">
        <v>59</v>
      </c>
      <c r="B7" s="95">
        <f>B6+C6</f>
        <v>21556</v>
      </c>
      <c r="C7" s="95"/>
      <c r="G7" s="39"/>
    </row>
    <row r="8" spans="1:7" x14ac:dyDescent="0.25">
      <c r="G8" s="40"/>
    </row>
    <row r="9" spans="1:7" x14ac:dyDescent="0.25">
      <c r="D9" s="37"/>
      <c r="G9" s="41"/>
    </row>
    <row r="10" spans="1:7" x14ac:dyDescent="0.25">
      <c r="D10" s="38"/>
      <c r="G10" s="41"/>
    </row>
    <row r="11" spans="1:7" x14ac:dyDescent="0.25">
      <c r="D11" s="37" t="s">
        <v>61</v>
      </c>
    </row>
    <row r="12" spans="1:7" x14ac:dyDescent="0.25">
      <c r="D12" s="38"/>
    </row>
    <row r="13" spans="1:7" x14ac:dyDescent="0.25">
      <c r="D13" s="38"/>
    </row>
    <row r="14" spans="1:7" x14ac:dyDescent="0.25">
      <c r="D14" s="38"/>
    </row>
    <row r="15" spans="1:7" x14ac:dyDescent="0.25">
      <c r="D15" s="39"/>
    </row>
    <row r="16" spans="1:7" x14ac:dyDescent="0.25">
      <c r="D16" s="40" t="s">
        <v>62</v>
      </c>
    </row>
    <row r="17" spans="4:4" x14ac:dyDescent="0.25">
      <c r="D17" s="41" t="s">
        <v>63</v>
      </c>
    </row>
    <row r="18" spans="4:4" x14ac:dyDescent="0.25">
      <c r="D18" s="41" t="s">
        <v>64</v>
      </c>
    </row>
  </sheetData>
  <mergeCells count="2">
    <mergeCell ref="B7:C7"/>
    <mergeCell ref="A1:D1"/>
  </mergeCells>
  <pageMargins left="1.45" right="0.7" top="1.25" bottom="0.75" header="0.3" footer="0.3"/>
  <pageSetup paperSize="1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pmks </vt:lpstr>
      <vt:lpstr>bansos-pembinaan</vt:lpstr>
      <vt:lpstr>Disabilitas+Lansia 2020</vt:lpstr>
      <vt:lpstr>'bansos-pembinaan'!Print_Area</vt:lpstr>
      <vt:lpstr>'Disabilitas+Lansia 2020'!Print_Area</vt:lpstr>
      <vt:lpstr>'pmks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Trisa</cp:lastModifiedBy>
  <cp:lastPrinted>2021-02-28T17:33:26Z</cp:lastPrinted>
  <dcterms:created xsi:type="dcterms:W3CDTF">2021-02-12T07:38:33Z</dcterms:created>
  <dcterms:modified xsi:type="dcterms:W3CDTF">2021-07-13T10:27:38Z</dcterms:modified>
</cp:coreProperties>
</file>